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附件1" sheetId="1" r:id="rId1"/>
    <sheet name="附件2" sheetId="2" r:id="rId2"/>
  </sheets>
  <definedNames>
    <definedName name="_xlnm.Print_Titles" localSheetId="1">'附件2'!$3:$6</definedName>
  </definedNames>
  <calcPr fullCalcOnLoad="1"/>
</workbook>
</file>

<file path=xl/sharedStrings.xml><?xml version="1.0" encoding="utf-8"?>
<sst xmlns="http://schemas.openxmlformats.org/spreadsheetml/2006/main" count="121" uniqueCount="96">
  <si>
    <t>项目规模（亩）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</si>
  <si>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</si>
  <si>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</si>
  <si>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</si>
  <si>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</si>
  <si>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</si>
  <si>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</si>
  <si>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</si>
  <si>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</si>
  <si>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</si>
  <si>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投资标准（元/亩）</t>
  </si>
  <si>
    <t>工程投资（万元）</t>
  </si>
  <si>
    <t>补助标准（元/亩）</t>
  </si>
  <si>
    <t>序号</t>
  </si>
  <si>
    <t>名称</t>
  </si>
  <si>
    <t>建设规模（亩）</t>
  </si>
  <si>
    <t>投资估算</t>
  </si>
  <si>
    <t>补助标准及来源</t>
  </si>
  <si>
    <t>市级以上</t>
  </si>
  <si>
    <t>补助资金（万元）</t>
  </si>
  <si>
    <t>县级统筹</t>
  </si>
  <si>
    <t>统筹标准（元/亩）</t>
  </si>
  <si>
    <t>建成区、园区及码头绿化美化</t>
  </si>
  <si>
    <t>附件1</t>
  </si>
  <si>
    <t>任务分解</t>
  </si>
  <si>
    <t>空间区划</t>
  </si>
  <si>
    <t>实施项目</t>
  </si>
  <si>
    <t>进度安排</t>
  </si>
  <si>
    <t>责任单位</t>
  </si>
  <si>
    <t>配合单位</t>
  </si>
  <si>
    <t>备注</t>
  </si>
  <si>
    <t>建设年度</t>
  </si>
  <si>
    <t>管护年度</t>
  </si>
  <si>
    <t>生产空间调结构</t>
  </si>
  <si>
    <t>退耕还林</t>
  </si>
  <si>
    <t>县林业局</t>
  </si>
  <si>
    <t>农业种植结构调新（改）造林</t>
  </si>
  <si>
    <t>县农业农村委</t>
  </si>
  <si>
    <t>疏林地及未成林地营造林</t>
  </si>
  <si>
    <t>生活空间增绿量</t>
  </si>
  <si>
    <t>生态空间挖潜力</t>
  </si>
  <si>
    <t>宜林地造林与灌木林地培育</t>
  </si>
  <si>
    <t>生态空间促提升</t>
  </si>
  <si>
    <t>景观示范林建设</t>
  </si>
  <si>
    <t>低效林改造</t>
  </si>
  <si>
    <t>森林抚育</t>
  </si>
  <si>
    <t>生活空间添色彩</t>
  </si>
  <si>
    <t>1．着力提升森林数量</t>
  </si>
  <si>
    <t>2022年</t>
  </si>
  <si>
    <t>2021年</t>
  </si>
  <si>
    <t>农村“四旁”植树</t>
  </si>
  <si>
    <t>西沱镇、沿溪镇、黎场乡</t>
  </si>
  <si>
    <t>2．着力提升森林质量</t>
  </si>
  <si>
    <t>县水利局</t>
  </si>
  <si>
    <t>县林业局、西沱镇</t>
  </si>
  <si>
    <t>2022年、2026年</t>
  </si>
  <si>
    <t>2022年完成6300亩、2026年完成9700亩</t>
  </si>
  <si>
    <t>码头、建成区绿化美化</t>
  </si>
  <si>
    <t>2021年完成100亩、2022年完成600亩</t>
  </si>
  <si>
    <t>2023—2025年</t>
  </si>
  <si>
    <t>2023—2025年</t>
  </si>
  <si>
    <t>2022—2024年</t>
  </si>
  <si>
    <t>2023—2025年、2027—2029年</t>
  </si>
  <si>
    <t>2021—2022年</t>
  </si>
  <si>
    <t>2022—2025年</t>
  </si>
  <si>
    <t>附件2</t>
  </si>
  <si>
    <t>一</t>
  </si>
  <si>
    <t>工程直接费用</t>
  </si>
  <si>
    <t>森林数量提升</t>
  </si>
  <si>
    <t>农业种植结构调整新（改）造林</t>
  </si>
  <si>
    <t>疏林地及未成林地营造林</t>
  </si>
  <si>
    <t>宜林地造林与灌木林培育</t>
  </si>
  <si>
    <t>森林质量提升</t>
  </si>
  <si>
    <t>二</t>
  </si>
  <si>
    <t>工程间接费用</t>
  </si>
  <si>
    <t>业主管理费</t>
  </si>
  <si>
    <t>勘察设计费</t>
  </si>
  <si>
    <t>工程监理费</t>
  </si>
  <si>
    <t>项目招投标费</t>
  </si>
  <si>
    <t>检查验收费</t>
  </si>
  <si>
    <t>三</t>
  </si>
  <si>
    <t>预备费</t>
  </si>
  <si>
    <t>基本预备费</t>
  </si>
  <si>
    <t>合计</t>
  </si>
  <si>
    <t>工程直接费的0.80%</t>
  </si>
  <si>
    <t>工程直接费的2.00%</t>
  </si>
  <si>
    <t>工程直接费的1.50%</t>
  </si>
  <si>
    <t>工程直接费的0.20%</t>
  </si>
  <si>
    <t>工程直接费、间接费之和的3.00%</t>
  </si>
  <si>
    <t>统筹资金
（万元）</t>
  </si>
  <si>
    <t>备      注</t>
  </si>
  <si>
    <t>长江石柱段“两岸青山•千里林带”规划建设实施方案（2020—2030年）投资估算表</t>
  </si>
  <si>
    <t>长江石柱段“两岸青山·千里林带”建设任务分解表</t>
  </si>
  <si>
    <t>县规划自然资源局、西沱镇、沿溪镇、黎场乡</t>
  </si>
  <si>
    <t>县林业局、县规划自然资源局、西沱镇、沿溪镇、黎场乡</t>
  </si>
  <si>
    <t>县林业局、县规划自然资源局、县交通局、西沱镇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</si>
</sst>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color indexed="8"/>
      <name val="方正仿宋_GBK"/>
      <family val="4"/>
    </font>
    <font>
      <sz val="20"/>
      <color indexed="8"/>
      <name val="方正小标宋_GBK"/>
      <family val="4"/>
    </font>
    <font>
      <sz val="12"/>
      <name val="方正仿宋_GBK"/>
      <family val="4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方正黑体_GBK"/>
      <family val="4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方正黑体_GBK"/>
      <family val="4"/>
    </font>
    <font>
      <sz val="14"/>
      <color theme="1"/>
      <name val="方正黑体_GBK"/>
      <family val="4"/>
    </font>
    <font>
      <sz val="12"/>
      <color theme="1"/>
      <name val="方正黑体_GBK"/>
      <family val="4"/>
    </font>
    <font>
      <sz val="12"/>
      <color rgb="FF000000"/>
      <name val="方正仿宋_GBK"/>
      <family val="4"/>
    </font>
    <font>
      <sz val="20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D1">
      <selection activeCell="H8" sqref="H8"/>
    </sheetView>
  </sheetViews>
  <sheetFormatPr defaultColWidth="9.00390625" defaultRowHeight="15"/>
  <cols>
    <col min="1" max="1" width="11.421875" style="2" customWidth="1"/>
    <col min="2" max="2" width="17.140625" style="2" customWidth="1"/>
    <col min="3" max="3" width="18.00390625" style="3" customWidth="1"/>
    <col min="4" max="4" width="10.00390625" style="2" bestFit="1" customWidth="1"/>
    <col min="5" max="5" width="10.421875" style="3" customWidth="1"/>
    <col min="6" max="6" width="13.7109375" style="3" customWidth="1"/>
    <col min="7" max="7" width="14.28125" style="2" customWidth="1"/>
    <col min="8" max="8" width="30.421875" style="2" customWidth="1"/>
    <col min="9" max="9" width="13.28125" style="2" customWidth="1"/>
    <col min="10" max="16384" width="9.00390625" style="2" customWidth="1"/>
  </cols>
  <sheetData>
    <row r="1" ht="25.5" customHeight="1">
      <c r="A1" s="10" t="s">
        <v>23</v>
      </c>
    </row>
    <row r="2" spans="1:9" ht="39.75" customHeight="1">
      <c r="A2" s="18" t="s">
        <v>92</v>
      </c>
      <c r="B2" s="18"/>
      <c r="C2" s="18"/>
      <c r="D2" s="18"/>
      <c r="E2" s="18"/>
      <c r="F2" s="18"/>
      <c r="G2" s="18"/>
      <c r="H2" s="18"/>
      <c r="I2" s="18"/>
    </row>
    <row r="3" spans="1:9" ht="18" customHeight="1">
      <c r="A3" s="24" t="s">
        <v>24</v>
      </c>
      <c r="B3" s="24" t="s">
        <v>25</v>
      </c>
      <c r="C3" s="24" t="s">
        <v>26</v>
      </c>
      <c r="D3" s="26" t="s">
        <v>0</v>
      </c>
      <c r="E3" s="22" t="s">
        <v>27</v>
      </c>
      <c r="F3" s="23"/>
      <c r="G3" s="24" t="s">
        <v>28</v>
      </c>
      <c r="H3" s="24" t="s">
        <v>29</v>
      </c>
      <c r="I3" s="24" t="s">
        <v>30</v>
      </c>
    </row>
    <row r="4" spans="1:9" ht="18" customHeight="1">
      <c r="A4" s="25"/>
      <c r="B4" s="25"/>
      <c r="C4" s="25"/>
      <c r="D4" s="27"/>
      <c r="E4" s="11" t="s">
        <v>31</v>
      </c>
      <c r="F4" s="11" t="s">
        <v>32</v>
      </c>
      <c r="G4" s="25"/>
      <c r="H4" s="25"/>
      <c r="I4" s="25"/>
    </row>
    <row r="5" spans="1:9" ht="39" customHeight="1">
      <c r="A5" s="19" t="s">
        <v>47</v>
      </c>
      <c r="B5" s="20" t="s">
        <v>33</v>
      </c>
      <c r="C5" s="13" t="s">
        <v>34</v>
      </c>
      <c r="D5" s="4">
        <v>500</v>
      </c>
      <c r="E5" s="4" t="s">
        <v>48</v>
      </c>
      <c r="F5" s="4" t="s">
        <v>60</v>
      </c>
      <c r="G5" s="13" t="s">
        <v>35</v>
      </c>
      <c r="H5" s="12" t="s">
        <v>93</v>
      </c>
      <c r="I5" s="13"/>
    </row>
    <row r="6" spans="1:9" s="1" customFormat="1" ht="40.5" customHeight="1">
      <c r="A6" s="19"/>
      <c r="B6" s="20"/>
      <c r="C6" s="4" t="s">
        <v>36</v>
      </c>
      <c r="D6" s="4">
        <v>5000</v>
      </c>
      <c r="E6" s="4" t="s">
        <v>48</v>
      </c>
      <c r="F6" s="4" t="s">
        <v>59</v>
      </c>
      <c r="G6" s="4" t="s">
        <v>37</v>
      </c>
      <c r="H6" s="12" t="s">
        <v>94</v>
      </c>
      <c r="I6" s="4"/>
    </row>
    <row r="7" spans="1:9" s="1" customFormat="1" ht="39.75" customHeight="1">
      <c r="A7" s="19"/>
      <c r="B7" s="20"/>
      <c r="C7" s="4" t="s">
        <v>38</v>
      </c>
      <c r="D7" s="4">
        <v>500</v>
      </c>
      <c r="E7" s="4" t="s">
        <v>49</v>
      </c>
      <c r="F7" s="4" t="s">
        <v>61</v>
      </c>
      <c r="G7" s="4" t="s">
        <v>35</v>
      </c>
      <c r="H7" s="12" t="s">
        <v>93</v>
      </c>
      <c r="I7" s="4"/>
    </row>
    <row r="8" spans="1:9" ht="33">
      <c r="A8" s="19"/>
      <c r="B8" s="13" t="s">
        <v>39</v>
      </c>
      <c r="C8" s="13" t="s">
        <v>50</v>
      </c>
      <c r="D8" s="4">
        <v>3000</v>
      </c>
      <c r="E8" s="4" t="s">
        <v>48</v>
      </c>
      <c r="F8" s="4" t="s">
        <v>59</v>
      </c>
      <c r="G8" s="4" t="s">
        <v>35</v>
      </c>
      <c r="H8" s="12" t="s">
        <v>51</v>
      </c>
      <c r="I8" s="13"/>
    </row>
    <row r="9" spans="1:9" ht="33.75" customHeight="1">
      <c r="A9" s="19"/>
      <c r="B9" s="13" t="s">
        <v>40</v>
      </c>
      <c r="C9" s="4" t="s">
        <v>41</v>
      </c>
      <c r="D9" s="4">
        <v>500</v>
      </c>
      <c r="E9" s="4" t="s">
        <v>49</v>
      </c>
      <c r="F9" s="4" t="s">
        <v>61</v>
      </c>
      <c r="G9" s="4" t="s">
        <v>35</v>
      </c>
      <c r="H9" s="12" t="s">
        <v>51</v>
      </c>
      <c r="I9" s="13"/>
    </row>
    <row r="10" spans="1:9" ht="27.75" customHeight="1">
      <c r="A10" s="19" t="s">
        <v>52</v>
      </c>
      <c r="B10" s="21" t="s">
        <v>42</v>
      </c>
      <c r="C10" s="13" t="s">
        <v>43</v>
      </c>
      <c r="D10" s="4">
        <v>1000</v>
      </c>
      <c r="E10" s="4" t="s">
        <v>49</v>
      </c>
      <c r="F10" s="4" t="s">
        <v>61</v>
      </c>
      <c r="G10" s="13" t="s">
        <v>53</v>
      </c>
      <c r="H10" s="12" t="s">
        <v>54</v>
      </c>
      <c r="I10" s="13"/>
    </row>
    <row r="11" spans="1:9" ht="33">
      <c r="A11" s="19"/>
      <c r="B11" s="21"/>
      <c r="C11" s="13" t="s">
        <v>44</v>
      </c>
      <c r="D11" s="4">
        <v>2500</v>
      </c>
      <c r="E11" s="4" t="s">
        <v>48</v>
      </c>
      <c r="F11" s="4" t="s">
        <v>59</v>
      </c>
      <c r="G11" s="4" t="s">
        <v>35</v>
      </c>
      <c r="H11" s="12" t="s">
        <v>51</v>
      </c>
      <c r="I11" s="13"/>
    </row>
    <row r="12" spans="1:9" ht="66.75" customHeight="1">
      <c r="A12" s="19"/>
      <c r="B12" s="21"/>
      <c r="C12" s="13" t="s">
        <v>45</v>
      </c>
      <c r="D12" s="4">
        <v>16000</v>
      </c>
      <c r="E12" s="4" t="s">
        <v>55</v>
      </c>
      <c r="F12" s="4" t="s">
        <v>62</v>
      </c>
      <c r="G12" s="4" t="s">
        <v>35</v>
      </c>
      <c r="H12" s="12" t="s">
        <v>51</v>
      </c>
      <c r="I12" s="12" t="s">
        <v>56</v>
      </c>
    </row>
    <row r="13" spans="1:9" ht="57.75" customHeight="1">
      <c r="A13" s="19"/>
      <c r="B13" s="13" t="s">
        <v>46</v>
      </c>
      <c r="C13" s="4" t="s">
        <v>57</v>
      </c>
      <c r="D13" s="4">
        <v>700</v>
      </c>
      <c r="E13" s="4" t="s">
        <v>63</v>
      </c>
      <c r="F13" s="4" t="s">
        <v>64</v>
      </c>
      <c r="G13" s="13" t="s">
        <v>53</v>
      </c>
      <c r="H13" s="12" t="s">
        <v>95</v>
      </c>
      <c r="I13" s="12" t="s">
        <v>58</v>
      </c>
    </row>
  </sheetData>
  <sheetProtection/>
  <mergeCells count="13">
    <mergeCell ref="A2:I2"/>
    <mergeCell ref="A5:A9"/>
    <mergeCell ref="A10:A13"/>
    <mergeCell ref="B5:B7"/>
    <mergeCell ref="B10:B12"/>
    <mergeCell ref="E3:F3"/>
    <mergeCell ref="A3:A4"/>
    <mergeCell ref="B3:B4"/>
    <mergeCell ref="C3:C4"/>
    <mergeCell ref="D3:D4"/>
    <mergeCell ref="G3:G4"/>
    <mergeCell ref="H3:H4"/>
    <mergeCell ref="I3:I4"/>
  </mergeCells>
  <printOptions horizontalCentered="1"/>
  <pageMargins left="0.5118110236220472" right="0.5118110236220472" top="0.7480314960629921" bottom="0.7480314960629921" header="0.31496062992125984" footer="0.5118110236220472"/>
  <pageSetup firstPageNumber="8" useFirstPageNumber="1" horizontalDpi="600" verticalDpi="600" orientation="landscape" paperSize="9" r:id="rId1"/>
  <headerFooter>
    <oddFooter>&amp;C&amp;14－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7" sqref="D7"/>
    </sheetView>
  </sheetViews>
  <sheetFormatPr defaultColWidth="9.00390625" defaultRowHeight="15"/>
  <cols>
    <col min="1" max="1" width="10.00390625" style="5" customWidth="1"/>
    <col min="2" max="2" width="19.421875" style="5" customWidth="1"/>
    <col min="3" max="3" width="11.7109375" style="5" customWidth="1"/>
    <col min="4" max="4" width="12.421875" style="5" customWidth="1"/>
    <col min="5" max="5" width="11.57421875" style="5" customWidth="1"/>
    <col min="6" max="6" width="12.421875" style="5" customWidth="1"/>
    <col min="7" max="7" width="12.7109375" style="5" customWidth="1"/>
    <col min="8" max="8" width="12.421875" style="5" customWidth="1"/>
    <col min="9" max="9" width="11.00390625" style="5" customWidth="1"/>
    <col min="10" max="10" width="23.57421875" style="5" customWidth="1"/>
    <col min="11" max="16384" width="9.00390625" style="5" customWidth="1"/>
  </cols>
  <sheetData>
    <row r="1" ht="21.75" customHeight="1">
      <c r="A1" s="10" t="s">
        <v>65</v>
      </c>
    </row>
    <row r="2" spans="1:10" ht="39.75" customHeight="1">
      <c r="A2" s="29" t="s">
        <v>91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6.5">
      <c r="A3" s="30" t="s">
        <v>13</v>
      </c>
      <c r="B3" s="30" t="s">
        <v>14</v>
      </c>
      <c r="C3" s="30" t="s">
        <v>15</v>
      </c>
      <c r="D3" s="30" t="s">
        <v>16</v>
      </c>
      <c r="E3" s="30"/>
      <c r="F3" s="30"/>
      <c r="G3" s="30"/>
      <c r="H3" s="30"/>
      <c r="I3" s="30"/>
      <c r="J3" s="31" t="s">
        <v>90</v>
      </c>
      <c r="K3" s="6"/>
    </row>
    <row r="4" spans="1:11" ht="16.5">
      <c r="A4" s="30"/>
      <c r="B4" s="30"/>
      <c r="C4" s="30"/>
      <c r="D4" s="30" t="s">
        <v>10</v>
      </c>
      <c r="E4" s="30" t="s">
        <v>11</v>
      </c>
      <c r="F4" s="30" t="s">
        <v>17</v>
      </c>
      <c r="G4" s="30"/>
      <c r="H4" s="30"/>
      <c r="I4" s="30"/>
      <c r="J4" s="32"/>
      <c r="K4" s="6"/>
    </row>
    <row r="5" spans="1:11" ht="16.5">
      <c r="A5" s="30"/>
      <c r="B5" s="30"/>
      <c r="C5" s="30"/>
      <c r="D5" s="30"/>
      <c r="E5" s="30"/>
      <c r="F5" s="30" t="s">
        <v>18</v>
      </c>
      <c r="G5" s="30"/>
      <c r="H5" s="30" t="s">
        <v>20</v>
      </c>
      <c r="I5" s="30"/>
      <c r="J5" s="32"/>
      <c r="K5" s="6"/>
    </row>
    <row r="6" spans="1:11" ht="33">
      <c r="A6" s="30"/>
      <c r="B6" s="30"/>
      <c r="C6" s="30"/>
      <c r="D6" s="30"/>
      <c r="E6" s="30"/>
      <c r="F6" s="7" t="s">
        <v>12</v>
      </c>
      <c r="G6" s="7" t="s">
        <v>19</v>
      </c>
      <c r="H6" s="7" t="s">
        <v>21</v>
      </c>
      <c r="I6" s="9" t="s">
        <v>89</v>
      </c>
      <c r="J6" s="33"/>
      <c r="K6" s="6"/>
    </row>
    <row r="7" spans="1:11" ht="24.75" customHeight="1">
      <c r="A7" s="28" t="s">
        <v>83</v>
      </c>
      <c r="B7" s="28"/>
      <c r="C7" s="14">
        <v>29700</v>
      </c>
      <c r="D7" s="14"/>
      <c r="E7" s="17">
        <f>E8+E20+E26</f>
        <v>3862.7884000000004</v>
      </c>
      <c r="F7" s="14"/>
      <c r="G7" s="15">
        <v>1590</v>
      </c>
      <c r="H7" s="14"/>
      <c r="I7" s="17">
        <f>I8+I20+I26</f>
        <v>2272.7884000000004</v>
      </c>
      <c r="J7" s="14"/>
      <c r="K7" s="6"/>
    </row>
    <row r="8" spans="1:11" ht="24.75" customHeight="1">
      <c r="A8" s="8" t="s">
        <v>66</v>
      </c>
      <c r="B8" s="16" t="s">
        <v>67</v>
      </c>
      <c r="C8" s="8"/>
      <c r="D8" s="8"/>
      <c r="E8" s="15">
        <f>E9+E15</f>
        <v>3538</v>
      </c>
      <c r="F8" s="14"/>
      <c r="G8" s="15">
        <f>G9+G15</f>
        <v>1590</v>
      </c>
      <c r="H8" s="14"/>
      <c r="I8" s="15">
        <f>I9+I15</f>
        <v>1948</v>
      </c>
      <c r="J8" s="14"/>
      <c r="K8" s="6"/>
    </row>
    <row r="9" spans="1:11" ht="24.75" customHeight="1">
      <c r="A9" s="8">
        <v>1.1</v>
      </c>
      <c r="B9" s="16" t="s">
        <v>68</v>
      </c>
      <c r="C9" s="8">
        <f>C10+C11+C12+C13+C14</f>
        <v>9500</v>
      </c>
      <c r="D9" s="8"/>
      <c r="E9" s="15">
        <f>E10+E11+E12+E13+E14</f>
        <v>1460</v>
      </c>
      <c r="F9" s="14"/>
      <c r="G9" s="15">
        <f>G10+G11+G12+G13+G14</f>
        <v>510</v>
      </c>
      <c r="H9" s="14"/>
      <c r="I9" s="15">
        <f>I10+I11+I12+I13+I14</f>
        <v>950</v>
      </c>
      <c r="J9" s="14"/>
      <c r="K9" s="6"/>
    </row>
    <row r="10" spans="1:11" ht="16.5">
      <c r="A10" s="8" t="s">
        <v>1</v>
      </c>
      <c r="B10" s="16" t="s">
        <v>34</v>
      </c>
      <c r="C10" s="8">
        <v>500</v>
      </c>
      <c r="D10" s="8">
        <v>3000</v>
      </c>
      <c r="E10" s="15">
        <f>C10*D10/10000</f>
        <v>150</v>
      </c>
      <c r="F10" s="14">
        <v>2000</v>
      </c>
      <c r="G10" s="15">
        <f>C10*F10/10000</f>
        <v>100</v>
      </c>
      <c r="H10" s="14">
        <v>1000</v>
      </c>
      <c r="I10" s="15">
        <f>C10*H10/10000</f>
        <v>50</v>
      </c>
      <c r="J10" s="14"/>
      <c r="K10" s="6"/>
    </row>
    <row r="11" spans="1:11" ht="33">
      <c r="A11" s="8" t="s">
        <v>2</v>
      </c>
      <c r="B11" s="16" t="s">
        <v>69</v>
      </c>
      <c r="C11" s="8">
        <v>5000</v>
      </c>
      <c r="D11" s="8">
        <v>2100</v>
      </c>
      <c r="E11" s="15">
        <f>C11*D11/10000</f>
        <v>1050</v>
      </c>
      <c r="F11" s="14">
        <v>600</v>
      </c>
      <c r="G11" s="15">
        <f>C11*F11/10000</f>
        <v>300</v>
      </c>
      <c r="H11" s="14">
        <v>1500</v>
      </c>
      <c r="I11" s="15">
        <f>C11*H11/10000</f>
        <v>750</v>
      </c>
      <c r="J11" s="14"/>
      <c r="K11" s="6"/>
    </row>
    <row r="12" spans="1:11" ht="16.5">
      <c r="A12" s="8" t="s">
        <v>3</v>
      </c>
      <c r="B12" s="16" t="s">
        <v>50</v>
      </c>
      <c r="C12" s="8">
        <v>3000</v>
      </c>
      <c r="D12" s="8">
        <v>600</v>
      </c>
      <c r="E12" s="15">
        <f>C12*D12/10000</f>
        <v>180</v>
      </c>
      <c r="F12" s="14">
        <v>300</v>
      </c>
      <c r="G12" s="15">
        <f>C12*F12/10000</f>
        <v>90</v>
      </c>
      <c r="H12" s="14">
        <v>300</v>
      </c>
      <c r="I12" s="15">
        <f>C12*H12/10000</f>
        <v>90</v>
      </c>
      <c r="J12" s="14"/>
      <c r="K12" s="6"/>
    </row>
    <row r="13" spans="1:11" ht="33">
      <c r="A13" s="8" t="s">
        <v>4</v>
      </c>
      <c r="B13" s="16" t="s">
        <v>70</v>
      </c>
      <c r="C13" s="8">
        <v>500</v>
      </c>
      <c r="D13" s="8">
        <v>800</v>
      </c>
      <c r="E13" s="15">
        <f>C13*D13/10000</f>
        <v>40</v>
      </c>
      <c r="F13" s="14">
        <v>200</v>
      </c>
      <c r="G13" s="15">
        <f>C13*F13/10000</f>
        <v>10</v>
      </c>
      <c r="H13" s="14">
        <v>600</v>
      </c>
      <c r="I13" s="15">
        <f>C13*H13/10000</f>
        <v>30</v>
      </c>
      <c r="J13" s="14"/>
      <c r="K13" s="6"/>
    </row>
    <row r="14" spans="1:11" ht="33">
      <c r="A14" s="8" t="s">
        <v>5</v>
      </c>
      <c r="B14" s="16" t="s">
        <v>71</v>
      </c>
      <c r="C14" s="8">
        <v>500</v>
      </c>
      <c r="D14" s="8">
        <v>800</v>
      </c>
      <c r="E14" s="15">
        <f>C14*D14/10000</f>
        <v>40</v>
      </c>
      <c r="F14" s="14">
        <v>200</v>
      </c>
      <c r="G14" s="15">
        <f>C14*F14/10000</f>
        <v>10</v>
      </c>
      <c r="H14" s="14">
        <v>600</v>
      </c>
      <c r="I14" s="15">
        <f>C14*H14/10000</f>
        <v>30</v>
      </c>
      <c r="J14" s="14"/>
      <c r="K14" s="6"/>
    </row>
    <row r="15" spans="1:11" ht="24.75" customHeight="1">
      <c r="A15" s="8">
        <v>1.2</v>
      </c>
      <c r="B15" s="16" t="s">
        <v>72</v>
      </c>
      <c r="C15" s="8">
        <f>C16+C17+C18+C19</f>
        <v>20200</v>
      </c>
      <c r="D15" s="8"/>
      <c r="E15" s="15">
        <f>E16+E17+E18+E19</f>
        <v>2078</v>
      </c>
      <c r="F15" s="14"/>
      <c r="G15" s="15">
        <f>G16+G17+G18+G19</f>
        <v>1080</v>
      </c>
      <c r="H15" s="14"/>
      <c r="I15" s="15">
        <f>I16+I17+I18+I19</f>
        <v>998</v>
      </c>
      <c r="J15" s="14"/>
      <c r="K15" s="6"/>
    </row>
    <row r="16" spans="1:11" ht="24.75" customHeight="1">
      <c r="A16" s="8" t="s">
        <v>6</v>
      </c>
      <c r="B16" s="16" t="s">
        <v>43</v>
      </c>
      <c r="C16" s="8">
        <v>1000</v>
      </c>
      <c r="D16" s="8">
        <v>4700</v>
      </c>
      <c r="E16" s="15">
        <f>C16*D16/10000</f>
        <v>470</v>
      </c>
      <c r="F16" s="14">
        <v>2000</v>
      </c>
      <c r="G16" s="15">
        <f>C16*F16/10000</f>
        <v>200</v>
      </c>
      <c r="H16" s="14">
        <v>2700</v>
      </c>
      <c r="I16" s="15">
        <f>C16*H16/10000</f>
        <v>270</v>
      </c>
      <c r="J16" s="14"/>
      <c r="K16" s="6"/>
    </row>
    <row r="17" spans="1:11" ht="24.75" customHeight="1">
      <c r="A17" s="8" t="s">
        <v>7</v>
      </c>
      <c r="B17" s="16" t="s">
        <v>45</v>
      </c>
      <c r="C17" s="8">
        <v>16000</v>
      </c>
      <c r="D17" s="8">
        <v>600</v>
      </c>
      <c r="E17" s="15">
        <f>C17*D17/10000</f>
        <v>960</v>
      </c>
      <c r="F17" s="14">
        <v>400</v>
      </c>
      <c r="G17" s="15">
        <f>C17*F17/10000</f>
        <v>640</v>
      </c>
      <c r="H17" s="14">
        <v>200</v>
      </c>
      <c r="I17" s="15">
        <f>C17*H17/10000</f>
        <v>320</v>
      </c>
      <c r="J17" s="14"/>
      <c r="K17" s="6"/>
    </row>
    <row r="18" spans="1:11" ht="24.75" customHeight="1">
      <c r="A18" s="8" t="s">
        <v>8</v>
      </c>
      <c r="B18" s="16" t="s">
        <v>44</v>
      </c>
      <c r="C18" s="8">
        <v>2500</v>
      </c>
      <c r="D18" s="8">
        <v>1500</v>
      </c>
      <c r="E18" s="15">
        <f>C18*D18/10000</f>
        <v>375</v>
      </c>
      <c r="F18" s="14">
        <v>400</v>
      </c>
      <c r="G18" s="15">
        <f>C18*F18/10000</f>
        <v>100</v>
      </c>
      <c r="H18" s="14">
        <v>1100</v>
      </c>
      <c r="I18" s="15">
        <f>C18*H18/10000</f>
        <v>275</v>
      </c>
      <c r="J18" s="14"/>
      <c r="K18" s="6"/>
    </row>
    <row r="19" spans="1:11" ht="33">
      <c r="A19" s="8" t="s">
        <v>9</v>
      </c>
      <c r="B19" s="16" t="s">
        <v>22</v>
      </c>
      <c r="C19" s="8">
        <v>700</v>
      </c>
      <c r="D19" s="8">
        <v>3900</v>
      </c>
      <c r="E19" s="15">
        <f>C19*D19/10000</f>
        <v>273</v>
      </c>
      <c r="F19" s="14">
        <v>2000</v>
      </c>
      <c r="G19" s="15">
        <f>C19*F19/10000</f>
        <v>140</v>
      </c>
      <c r="H19" s="14">
        <v>1900</v>
      </c>
      <c r="I19" s="15">
        <f>C19*H19/10000</f>
        <v>133</v>
      </c>
      <c r="J19" s="14"/>
      <c r="K19" s="6"/>
    </row>
    <row r="20" spans="1:11" ht="24.75" customHeight="1">
      <c r="A20" s="8" t="s">
        <v>73</v>
      </c>
      <c r="B20" s="16" t="s">
        <v>74</v>
      </c>
      <c r="C20" s="8"/>
      <c r="D20" s="8"/>
      <c r="E20" s="14">
        <f>E21+E22+E23+E24+E25</f>
        <v>212.28</v>
      </c>
      <c r="F20" s="14"/>
      <c r="G20" s="14"/>
      <c r="H20" s="14"/>
      <c r="I20" s="14">
        <f>E20</f>
        <v>212.28</v>
      </c>
      <c r="J20" s="14"/>
      <c r="K20" s="6"/>
    </row>
    <row r="21" spans="1:11" ht="16.5">
      <c r="A21" s="8">
        <v>2.1</v>
      </c>
      <c r="B21" s="16" t="s">
        <v>75</v>
      </c>
      <c r="C21" s="8"/>
      <c r="D21" s="8"/>
      <c r="E21" s="14">
        <f>E8*0.008</f>
        <v>28.304000000000002</v>
      </c>
      <c r="F21" s="14"/>
      <c r="G21" s="14"/>
      <c r="H21" s="14"/>
      <c r="I21" s="14"/>
      <c r="J21" s="16" t="s">
        <v>84</v>
      </c>
      <c r="K21" s="6"/>
    </row>
    <row r="22" spans="1:11" ht="16.5">
      <c r="A22" s="8">
        <v>2.2</v>
      </c>
      <c r="B22" s="16" t="s">
        <v>76</v>
      </c>
      <c r="C22" s="8"/>
      <c r="D22" s="8"/>
      <c r="E22" s="14">
        <f>E8*0.02</f>
        <v>70.76</v>
      </c>
      <c r="F22" s="14"/>
      <c r="G22" s="14"/>
      <c r="H22" s="14"/>
      <c r="I22" s="14"/>
      <c r="J22" s="16" t="s">
        <v>85</v>
      </c>
      <c r="K22" s="6"/>
    </row>
    <row r="23" spans="1:11" ht="16.5">
      <c r="A23" s="8">
        <v>2.3</v>
      </c>
      <c r="B23" s="16" t="s">
        <v>77</v>
      </c>
      <c r="C23" s="8"/>
      <c r="D23" s="8"/>
      <c r="E23" s="14">
        <f>E8*0.015</f>
        <v>53.07</v>
      </c>
      <c r="F23" s="14"/>
      <c r="G23" s="14"/>
      <c r="H23" s="14"/>
      <c r="I23" s="14"/>
      <c r="J23" s="16" t="s">
        <v>86</v>
      </c>
      <c r="K23" s="6"/>
    </row>
    <row r="24" spans="1:11" ht="16.5">
      <c r="A24" s="8">
        <v>2.4</v>
      </c>
      <c r="B24" s="16" t="s">
        <v>78</v>
      </c>
      <c r="C24" s="8"/>
      <c r="D24" s="8"/>
      <c r="E24" s="14">
        <f>E8*0.002</f>
        <v>7.0760000000000005</v>
      </c>
      <c r="F24" s="14"/>
      <c r="G24" s="14"/>
      <c r="H24" s="14"/>
      <c r="I24" s="14"/>
      <c r="J24" s="16" t="s">
        <v>87</v>
      </c>
      <c r="K24" s="6"/>
    </row>
    <row r="25" spans="1:11" ht="16.5">
      <c r="A25" s="8">
        <v>2.5</v>
      </c>
      <c r="B25" s="16" t="s">
        <v>79</v>
      </c>
      <c r="C25" s="8"/>
      <c r="D25" s="8"/>
      <c r="E25" s="14">
        <f>E8*0.015</f>
        <v>53.07</v>
      </c>
      <c r="F25" s="14"/>
      <c r="G25" s="14"/>
      <c r="H25" s="14"/>
      <c r="I25" s="14"/>
      <c r="J25" s="16" t="s">
        <v>86</v>
      </c>
      <c r="K25" s="6"/>
    </row>
    <row r="26" spans="1:11" ht="24.75" customHeight="1">
      <c r="A26" s="8" t="s">
        <v>80</v>
      </c>
      <c r="B26" s="16" t="s">
        <v>81</v>
      </c>
      <c r="C26" s="8"/>
      <c r="D26" s="8"/>
      <c r="E26" s="15">
        <f>E27</f>
        <v>112.50840000000001</v>
      </c>
      <c r="F26" s="14"/>
      <c r="G26" s="14"/>
      <c r="H26" s="14"/>
      <c r="I26" s="15">
        <f>E26</f>
        <v>112.50840000000001</v>
      </c>
      <c r="J26" s="16"/>
      <c r="K26" s="6"/>
    </row>
    <row r="27" spans="1:11" ht="33">
      <c r="A27" s="8">
        <v>3.1</v>
      </c>
      <c r="B27" s="16" t="s">
        <v>82</v>
      </c>
      <c r="C27" s="8"/>
      <c r="D27" s="8"/>
      <c r="E27" s="15">
        <f>(E8+E20)*0.03</f>
        <v>112.50840000000001</v>
      </c>
      <c r="F27" s="14"/>
      <c r="G27" s="14"/>
      <c r="H27" s="14"/>
      <c r="I27" s="14"/>
      <c r="J27" s="16" t="s">
        <v>88</v>
      </c>
      <c r="K27" s="6"/>
    </row>
    <row r="28" spans="1:11" ht="15">
      <c r="A28" s="6"/>
      <c r="B28" s="6"/>
      <c r="C28" s="6"/>
      <c r="D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6"/>
      <c r="D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/>
  <mergeCells count="12">
    <mergeCell ref="A7:B7"/>
    <mergeCell ref="A2:J2"/>
    <mergeCell ref="D3:I3"/>
    <mergeCell ref="D4:D6"/>
    <mergeCell ref="E4:E6"/>
    <mergeCell ref="F4:I4"/>
    <mergeCell ref="F5:G5"/>
    <mergeCell ref="H5:I5"/>
    <mergeCell ref="C3:C6"/>
    <mergeCell ref="B3:B6"/>
    <mergeCell ref="A3:A6"/>
    <mergeCell ref="J3:J6"/>
  </mergeCells>
  <printOptions horizontalCentered="1"/>
  <pageMargins left="0.31496062992125984" right="0.31496062992125984" top="0.7480314960629921" bottom="0.5511811023622047" header="0.31496062992125984" footer="0.3937007874015748"/>
  <pageSetup firstPageNumber="9" useFirstPageNumber="1" horizontalDpi="600" verticalDpi="600" orientation="landscape" paperSize="9" r:id="rId1"/>
  <headerFooter>
    <oddFooter>&amp;C&amp;14－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刘亚军</cp:lastModifiedBy>
  <cp:lastPrinted>2021-10-26T07:45:21Z</cp:lastPrinted>
  <dcterms:created xsi:type="dcterms:W3CDTF">2019-11-15T06:21:00Z</dcterms:created>
  <dcterms:modified xsi:type="dcterms:W3CDTF">2021-10-26T07:45:22Z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45B1A2044DCF4B6D9AB6C8659991B2DC</vt:lpwstr>
  </property>
  <property fmtid="{D5CDD505-2E9C-101B-9397-08002B2CF9AE}" pid="3" name="KSOProductBuildVer">
    <vt:lpwstr>2052-11.1.0.10667</vt:lpwstr>
  </property>
</Properties>
</file>